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Zezulakova\Downloads\Desktop\"/>
    </mc:Choice>
  </mc:AlternateContent>
  <xr:revisionPtr revIDLastSave="0" documentId="13_ncr:1_{41B3C3D7-627A-4805-80AC-BEEC53042689}" xr6:coauthVersionLast="47" xr6:coauthVersionMax="47" xr10:uidLastSave="{00000000-0000-0000-0000-000000000000}"/>
  <bookViews>
    <workbookView xWindow="-108" yWindow="-108" windowWidth="20376" windowHeight="12360" xr2:uid="{00000000-000D-0000-FFFF-FFFF00000000}"/>
  </bookViews>
  <sheets>
    <sheet name="List1" sheetId="1" r:id="rId1"/>
    <sheet name="List2" sheetId="2" r:id="rId2"/>
    <sheet name="List3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F12" i="1" l="1"/>
  <c r="F18" i="1"/>
  <c r="C51" i="1"/>
  <c r="C17" i="1"/>
  <c r="C7" i="1"/>
  <c r="C36" i="1"/>
  <c r="C24" i="1"/>
  <c r="C45" i="1"/>
  <c r="F15" i="1"/>
  <c r="F10" i="1"/>
  <c r="C40" i="1"/>
  <c r="C48" i="1"/>
  <c r="C13" i="1"/>
  <c r="F7" i="1"/>
  <c r="F57" i="1" l="1"/>
  <c r="C57" i="1"/>
</calcChain>
</file>

<file path=xl/sharedStrings.xml><?xml version="1.0" encoding="utf-8"?>
<sst xmlns="http://schemas.openxmlformats.org/spreadsheetml/2006/main" count="77" uniqueCount="74">
  <si>
    <t>Náklady</t>
  </si>
  <si>
    <t>Výnosy</t>
  </si>
  <si>
    <t>Spotřeba materiálu celkem</t>
  </si>
  <si>
    <t>Spotřeba energie celkem</t>
  </si>
  <si>
    <t>Služby - celkem</t>
  </si>
  <si>
    <t>Odpisy majetku</t>
  </si>
  <si>
    <t>Náklady celkem</t>
  </si>
  <si>
    <t xml:space="preserve">            v souladu s ustanovením § 12, odst. 2, písm. b), § 14, odst. 2 a § 15 zák. č. 250/2000 Sb.,</t>
  </si>
  <si>
    <t xml:space="preserve">             o rozpočtových pravidlech územních rozpočtů ve znění pozdějších předpisů</t>
  </si>
  <si>
    <t xml:space="preserve"> </t>
  </si>
  <si>
    <t xml:space="preserve">  </t>
  </si>
  <si>
    <t>Výnosy celkem</t>
  </si>
  <si>
    <t xml:space="preserve">Mzdové náklady </t>
  </si>
  <si>
    <t>na provoz</t>
  </si>
  <si>
    <t>předplatné novin a časopisů</t>
  </si>
  <si>
    <t>spotřeba potravin</t>
  </si>
  <si>
    <t>elektřina</t>
  </si>
  <si>
    <t>voda</t>
  </si>
  <si>
    <t>plyn</t>
  </si>
  <si>
    <t>telefony, internet</t>
  </si>
  <si>
    <t>odvoz odpadků</t>
  </si>
  <si>
    <t>ostatní služby</t>
  </si>
  <si>
    <t>prádelna</t>
  </si>
  <si>
    <t>úplata</t>
  </si>
  <si>
    <t>stravné - zaměstnanci</t>
  </si>
  <si>
    <t>Výnosy z prodeje služeb celkem</t>
  </si>
  <si>
    <t>stravné děti</t>
  </si>
  <si>
    <t>Opravy, udržování celkem</t>
  </si>
  <si>
    <t>bankovní poplatky</t>
  </si>
  <si>
    <t>Ost.zák.soc.nákl.</t>
  </si>
  <si>
    <t>poradenství BOZP a PO</t>
  </si>
  <si>
    <t>DDHM</t>
  </si>
  <si>
    <t>jiné ostatní výnosy</t>
  </si>
  <si>
    <t>Cestovné</t>
  </si>
  <si>
    <t>Jiné sociální pojištění</t>
  </si>
  <si>
    <t>Jiné výnosy z vlastních výkonů celkem</t>
  </si>
  <si>
    <t>Úroky</t>
  </si>
  <si>
    <t>Výnosy z transferů celkem</t>
  </si>
  <si>
    <t>Ostatní výnosy z činnosti celkem</t>
  </si>
  <si>
    <t>plán roku v Kč</t>
  </si>
  <si>
    <t>ostatní  materiál, UP, hračky, OE</t>
  </si>
  <si>
    <r>
      <t xml:space="preserve">pro organizaci : </t>
    </r>
    <r>
      <rPr>
        <b/>
        <sz val="11"/>
        <rFont val="Calibri"/>
        <family val="2"/>
        <charset val="238"/>
      </rPr>
      <t>Mateřská škola Brno, Řezáčova 3, příspěvková organizace, IČO: 65767357</t>
    </r>
  </si>
  <si>
    <t xml:space="preserve">poštovné       </t>
  </si>
  <si>
    <t>dezinfekce, deratizace</t>
  </si>
  <si>
    <t>pracovně-lékařské služby</t>
  </si>
  <si>
    <t>pracovní oděvy a obuv</t>
  </si>
  <si>
    <t>odpisy DHM</t>
  </si>
  <si>
    <t xml:space="preserve">Čerpání fondů </t>
  </si>
  <si>
    <t>čerpání RF</t>
  </si>
  <si>
    <t xml:space="preserve">vzdělávání </t>
  </si>
  <si>
    <t xml:space="preserve">revize zařízení </t>
  </si>
  <si>
    <t>Zákonné sociální pojištění</t>
  </si>
  <si>
    <t xml:space="preserve">další opravy </t>
  </si>
  <si>
    <t xml:space="preserve">údržba zahrady </t>
  </si>
  <si>
    <t xml:space="preserve">zpracování mezd a účetnictví </t>
  </si>
  <si>
    <t xml:space="preserve">pojištění </t>
  </si>
  <si>
    <t>Ostatní náklady z činnosti</t>
  </si>
  <si>
    <t>odpisy (budova a terén úpravy)</t>
  </si>
  <si>
    <t>vybavení z RF - ředitelna</t>
  </si>
  <si>
    <t xml:space="preserve">vybavení z RF - IT vybavení  </t>
  </si>
  <si>
    <t>opravy - záchodová prkýnka</t>
  </si>
  <si>
    <t>opravy - výlevky</t>
  </si>
  <si>
    <t>opravy -  parapety v šatnách</t>
  </si>
  <si>
    <t xml:space="preserve">čistící prostředky </t>
  </si>
  <si>
    <t>služby Šablony</t>
  </si>
  <si>
    <t>opravy schodišť</t>
  </si>
  <si>
    <t>hračky, pomůcky, vybavení na zahradě</t>
  </si>
  <si>
    <t xml:space="preserve">hračky, pomůcky, vybavení </t>
  </si>
  <si>
    <t>technické zhodnocení majetku</t>
  </si>
  <si>
    <t>čerpání FO</t>
  </si>
  <si>
    <t>mzdové náklady</t>
  </si>
  <si>
    <t>Návrh rozpočtu 2025 po schválení neinvestičního příspěvku zřizovatele</t>
  </si>
  <si>
    <t>čistící prostředky do kuchyní</t>
  </si>
  <si>
    <t>V Brně 26.11.2024 2024 zpracovala Mgr. Ladislava Zezuláková, ředitelka MŠ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</si>
</sst>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* #,##0.00\ &quot;Kč&quot;_-;\-* #,##0.00\ &quot;Kč&quot;_-;_-* &quot;-&quot;??\ &quot;Kč&quot;_-;_-@_-"/>
  </numFmts>
  <fonts count="19" x14ac:knownFonts="1">
    <font>
      <sz val="10"/>
      <name val="Arial"/>
      <charset val="238"/>
    </font>
    <font>
      <sz val="8"/>
      <name val="Arial"/>
      <charset val="238"/>
    </font>
    <font>
      <sz val="10"/>
      <name val="Arial"/>
      <family val="2"/>
      <charset val="238"/>
    </font>
    <font>
      <sz val="11"/>
      <name val="Calibri"/>
      <family val="2"/>
      <charset val="238"/>
    </font>
    <font>
      <b/>
      <u/>
      <sz val="11"/>
      <name val="Calibri"/>
      <family val="2"/>
      <charset val="238"/>
    </font>
    <font>
      <i/>
      <sz val="11"/>
      <name val="Calibri"/>
      <family val="2"/>
      <charset val="238"/>
    </font>
    <font>
      <b/>
      <sz val="11"/>
      <name val="Calibri"/>
      <family val="2"/>
      <charset val="238"/>
    </font>
    <font>
      <sz val="10"/>
      <color rgb="FF0070C0"/>
      <name val="Arial"/>
      <family val="2"/>
      <charset val="238"/>
    </font>
    <font>
      <sz val="10"/>
      <color rgb="FFFF0000"/>
      <name val="Arial"/>
      <family val="2"/>
      <charset val="238"/>
    </font>
    <font>
      <b/>
      <sz val="9"/>
      <name val="Calibri"/>
      <family val="2"/>
      <charset val="238"/>
    </font>
    <font>
      <sz val="10"/>
      <color rgb="FF00B050"/>
      <name val="Arial"/>
      <family val="2"/>
      <charset val="238"/>
    </font>
    <font>
      <sz val="10"/>
      <name val="Arial"/>
      <charset val="238"/>
    </font>
    <font>
      <sz val="10"/>
      <name val="Calibri"/>
      <family val="2"/>
      <charset val="238"/>
    </font>
    <font>
      <b/>
      <sz val="8"/>
      <name val="Calibri"/>
      <family val="2"/>
      <charset val="238"/>
    </font>
    <font>
      <sz val="9"/>
      <name val="Calibri"/>
      <family val="2"/>
      <charset val="238"/>
    </font>
    <font>
      <sz val="8"/>
      <name val="Calibri"/>
      <family val="2"/>
      <charset val="238"/>
    </font>
    <font>
      <sz val="8"/>
      <name val="Arial"/>
      <family val="2"/>
      <charset val="238"/>
    </font>
    <font>
      <sz val="10"/>
      <name val="Calibri"/>
      <family val="2"/>
      <charset val="238"/>
      <scheme val="minor"/>
    </font>
    <font>
      <sz val="11"/>
      <name val="Calibri"/>
      <family val="2"/>
      <charset val="23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44" fontId="11" fillId="0" borderId="0" applyFont="0" applyFill="0" applyBorder="0" applyAlignment="0" applyProtection="0"/>
  </cellStyleXfs>
  <cellXfs count="41">
    <xf numFmtId="0" fontId="0" fillId="0" borderId="0" xfId="0"/>
    <xf numFmtId="0" fontId="0" fillId="0" borderId="0" xfId="0" applyAlignment="1">
      <alignment horizontal="right"/>
    </xf>
    <xf numFmtId="0" fontId="2" fillId="0" borderId="0" xfId="0" applyFont="1"/>
    <xf numFmtId="0" fontId="3" fillId="0" borderId="0" xfId="0" applyFont="1" applyAlignment="1">
      <alignment horizontal="left" vertical="center" indent="1"/>
    </xf>
    <xf numFmtId="0" fontId="3" fillId="0" borderId="0" xfId="0" applyFont="1"/>
    <xf numFmtId="0" fontId="3" fillId="0" borderId="1" xfId="0" applyFont="1" applyBorder="1"/>
    <xf numFmtId="0" fontId="6" fillId="0" borderId="1" xfId="0" applyFont="1" applyBorder="1" applyAlignment="1">
      <alignment horizontal="left" vertical="top"/>
    </xf>
    <xf numFmtId="0" fontId="6" fillId="0" borderId="1" xfId="0" applyFont="1" applyBorder="1" applyAlignment="1">
      <alignment horizontal="center" vertical="justify"/>
    </xf>
    <xf numFmtId="0" fontId="6" fillId="0" borderId="1" xfId="0" applyFont="1" applyBorder="1"/>
    <xf numFmtId="0" fontId="6" fillId="0" borderId="1" xfId="0" applyFont="1" applyBorder="1" applyAlignment="1">
      <alignment vertical="top"/>
    </xf>
    <xf numFmtId="4" fontId="6" fillId="0" borderId="1" xfId="0" applyNumberFormat="1" applyFont="1" applyBorder="1"/>
    <xf numFmtId="4" fontId="3" fillId="0" borderId="1" xfId="0" applyNumberFormat="1" applyFont="1" applyBorder="1"/>
    <xf numFmtId="0" fontId="6" fillId="0" borderId="2" xfId="0" applyFont="1" applyBorder="1"/>
    <xf numFmtId="49" fontId="6" fillId="0" borderId="1" xfId="0" applyNumberFormat="1" applyFont="1" applyBorder="1"/>
    <xf numFmtId="49" fontId="3" fillId="0" borderId="1" xfId="0" applyNumberFormat="1" applyFont="1" applyBorder="1"/>
    <xf numFmtId="0" fontId="6" fillId="0" borderId="0" xfId="0" applyFont="1"/>
    <xf numFmtId="4" fontId="6" fillId="0" borderId="0" xfId="0" applyNumberFormat="1" applyFont="1"/>
    <xf numFmtId="14" fontId="3" fillId="0" borderId="0" xfId="0" applyNumberFormat="1" applyFont="1"/>
    <xf numFmtId="0" fontId="7" fillId="0" borderId="0" xfId="0" applyFont="1"/>
    <xf numFmtId="0" fontId="8" fillId="0" borderId="0" xfId="0" applyFont="1"/>
    <xf numFmtId="0" fontId="9" fillId="0" borderId="1" xfId="0" applyFont="1" applyBorder="1"/>
    <xf numFmtId="0" fontId="10" fillId="0" borderId="0" xfId="0" applyFont="1"/>
    <xf numFmtId="4" fontId="3" fillId="2" borderId="1" xfId="0" applyNumberFormat="1" applyFont="1" applyFill="1" applyBorder="1"/>
    <xf numFmtId="0" fontId="12" fillId="0" borderId="1" xfId="0" applyFont="1" applyBorder="1"/>
    <xf numFmtId="44" fontId="6" fillId="0" borderId="1" xfId="1" applyFont="1" applyFill="1" applyBorder="1"/>
    <xf numFmtId="44" fontId="6" fillId="0" borderId="1" xfId="0" applyNumberFormat="1" applyFont="1" applyBorder="1"/>
    <xf numFmtId="0" fontId="13" fillId="0" borderId="1" xfId="0" applyFont="1" applyBorder="1"/>
    <xf numFmtId="0" fontId="3" fillId="0" borderId="2" xfId="0" applyFont="1" applyBorder="1"/>
    <xf numFmtId="4" fontId="3" fillId="0" borderId="2" xfId="0" applyNumberFormat="1" applyFont="1" applyBorder="1"/>
    <xf numFmtId="4" fontId="6" fillId="0" borderId="2" xfId="0" applyNumberFormat="1" applyFont="1" applyBorder="1"/>
    <xf numFmtId="49" fontId="9" fillId="0" borderId="1" xfId="0" applyNumberFormat="1" applyFont="1" applyBorder="1"/>
    <xf numFmtId="4" fontId="14" fillId="0" borderId="1" xfId="0" applyNumberFormat="1" applyFont="1" applyBorder="1"/>
    <xf numFmtId="4" fontId="14" fillId="0" borderId="1" xfId="0" applyNumberFormat="1" applyFont="1" applyBorder="1" applyAlignment="1">
      <alignment horizontal="right"/>
    </xf>
    <xf numFmtId="0" fontId="15" fillId="0" borderId="1" xfId="0" applyFont="1" applyBorder="1"/>
    <xf numFmtId="0" fontId="16" fillId="0" borderId="0" xfId="0" applyFont="1"/>
    <xf numFmtId="49" fontId="14" fillId="0" borderId="1" xfId="0" applyNumberFormat="1" applyFont="1" applyBorder="1"/>
    <xf numFmtId="0" fontId="14" fillId="0" borderId="1" xfId="0" applyFont="1" applyBorder="1"/>
    <xf numFmtId="0" fontId="17" fillId="0" borderId="0" xfId="0" applyFont="1"/>
    <xf numFmtId="2" fontId="18" fillId="0" borderId="0" xfId="0" applyNumberFormat="1" applyFont="1"/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2">
    <cellStyle name="Měna" xfId="1" builtinId="4"/>
    <cellStyle name="Normální" xfId="0" builtinId="0"/>
  </cellStyles>
  <dxfs count="0"/>
  <tableStyles count="0" defaultTableStyle="TableStyleMedium2" defaultPivotStyle="PivotStyleLight16"/>
  <colors>
    <mruColors>
      <color rgb="FF66FF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J74"/>
  <sheetViews>
    <sheetView tabSelected="1" view="pageBreakPreview" zoomScaleSheetLayoutView="100" workbookViewId="0">
      <selection activeCell="C9" sqref="C9"/>
    </sheetView>
  </sheetViews>
  <sheetFormatPr defaultRowHeight="13.2" x14ac:dyDescent="0.25"/>
  <cols>
    <col min="1" max="1" width="4.33203125" customWidth="1"/>
    <col min="2" max="2" width="26.6640625" customWidth="1"/>
    <col min="3" max="3" width="15.5546875" customWidth="1"/>
    <col min="4" max="4" width="4.5546875" customWidth="1"/>
    <col min="5" max="5" width="23.88671875" customWidth="1"/>
    <col min="6" max="6" width="15.5546875" customWidth="1"/>
  </cols>
  <sheetData>
    <row r="1" spans="1:10" ht="14.4" x14ac:dyDescent="0.25">
      <c r="A1" s="3"/>
      <c r="B1" s="39" t="s">
        <v>71</v>
      </c>
      <c r="C1" s="39"/>
      <c r="D1" s="39"/>
      <c r="E1" s="39"/>
      <c r="F1" s="39"/>
    </row>
    <row r="2" spans="1:10" ht="14.4" x14ac:dyDescent="0.25">
      <c r="A2" s="40" t="s">
        <v>7</v>
      </c>
      <c r="B2" s="40"/>
      <c r="C2" s="40"/>
      <c r="D2" s="40"/>
      <c r="E2" s="40"/>
      <c r="F2" s="40"/>
    </row>
    <row r="3" spans="1:10" ht="18.75" customHeight="1" x14ac:dyDescent="0.25">
      <c r="A3" s="40" t="s">
        <v>8</v>
      </c>
      <c r="B3" s="40"/>
      <c r="C3" s="40"/>
      <c r="D3" s="40"/>
      <c r="E3" s="40"/>
      <c r="F3" s="40"/>
    </row>
    <row r="4" spans="1:10" ht="16.95" customHeight="1" x14ac:dyDescent="0.3">
      <c r="A4" s="4" t="s">
        <v>41</v>
      </c>
      <c r="B4" s="4"/>
      <c r="C4" s="4"/>
      <c r="D4" s="4"/>
      <c r="E4" s="4"/>
      <c r="F4" s="4"/>
    </row>
    <row r="5" spans="1:10" ht="16.95" customHeight="1" x14ac:dyDescent="0.3">
      <c r="A5" s="4"/>
      <c r="B5" s="4"/>
      <c r="C5" s="4"/>
      <c r="D5" s="4"/>
      <c r="E5" s="4"/>
      <c r="F5" s="4"/>
    </row>
    <row r="6" spans="1:10" ht="16.95" customHeight="1" x14ac:dyDescent="0.3">
      <c r="A6" s="5"/>
      <c r="B6" s="6" t="s">
        <v>0</v>
      </c>
      <c r="C6" s="7" t="s">
        <v>39</v>
      </c>
      <c r="D6" s="8"/>
      <c r="E6" s="9" t="s">
        <v>1</v>
      </c>
      <c r="F6" s="7" t="s">
        <v>39</v>
      </c>
      <c r="J6" s="1"/>
    </row>
    <row r="7" spans="1:10" ht="14.4" x14ac:dyDescent="0.3">
      <c r="A7" s="8">
        <v>501</v>
      </c>
      <c r="B7" s="8" t="s">
        <v>2</v>
      </c>
      <c r="C7" s="10">
        <f>C8+C9+C11+C12+C10</f>
        <v>1162000</v>
      </c>
      <c r="D7" s="8">
        <v>602</v>
      </c>
      <c r="E7" s="20" t="s">
        <v>25</v>
      </c>
      <c r="F7" s="10">
        <f>F8+F9</f>
        <v>850000</v>
      </c>
    </row>
    <row r="8" spans="1:10" ht="14.4" x14ac:dyDescent="0.3">
      <c r="A8" s="8"/>
      <c r="B8" s="5" t="s">
        <v>14</v>
      </c>
      <c r="C8" s="22">
        <v>2000</v>
      </c>
      <c r="D8" s="8"/>
      <c r="E8" s="5" t="s">
        <v>26</v>
      </c>
      <c r="F8" s="22">
        <v>690000</v>
      </c>
    </row>
    <row r="9" spans="1:10" ht="14.4" x14ac:dyDescent="0.3">
      <c r="A9" s="8"/>
      <c r="B9" s="5" t="s">
        <v>63</v>
      </c>
      <c r="C9" s="11">
        <v>100000</v>
      </c>
      <c r="D9" s="8"/>
      <c r="E9" s="5" t="s">
        <v>24</v>
      </c>
      <c r="F9" s="22">
        <v>160000</v>
      </c>
    </row>
    <row r="10" spans="1:10" ht="14.4" x14ac:dyDescent="0.3">
      <c r="A10" s="8"/>
      <c r="B10" s="33" t="s">
        <v>72</v>
      </c>
      <c r="C10" s="11">
        <v>60000</v>
      </c>
      <c r="D10" s="8">
        <v>609</v>
      </c>
      <c r="E10" s="26" t="s">
        <v>35</v>
      </c>
      <c r="F10" s="10">
        <f>F11</f>
        <v>530000</v>
      </c>
    </row>
    <row r="11" spans="1:10" ht="14.4" x14ac:dyDescent="0.3">
      <c r="A11" s="8"/>
      <c r="B11" s="5" t="s">
        <v>15</v>
      </c>
      <c r="C11" s="22">
        <v>850000</v>
      </c>
      <c r="D11" s="8"/>
      <c r="E11" s="27" t="s">
        <v>23</v>
      </c>
      <c r="F11" s="28">
        <v>530000</v>
      </c>
    </row>
    <row r="12" spans="1:10" s="2" customFormat="1" ht="14.4" x14ac:dyDescent="0.3">
      <c r="A12" s="8"/>
      <c r="B12" s="23" t="s">
        <v>40</v>
      </c>
      <c r="C12" s="11">
        <v>150000</v>
      </c>
      <c r="D12" s="12">
        <v>648</v>
      </c>
      <c r="E12" s="12" t="s">
        <v>47</v>
      </c>
      <c r="F12" s="29">
        <f>SUM(F14+F13)</f>
        <v>150000</v>
      </c>
    </row>
    <row r="13" spans="1:10" ht="14.4" x14ac:dyDescent="0.3">
      <c r="A13" s="8">
        <v>502</v>
      </c>
      <c r="B13" s="8" t="s">
        <v>3</v>
      </c>
      <c r="C13" s="10">
        <f>C14+C15+C16</f>
        <v>720000</v>
      </c>
      <c r="D13" s="12"/>
      <c r="E13" s="27" t="s">
        <v>69</v>
      </c>
      <c r="F13" s="28">
        <v>0</v>
      </c>
    </row>
    <row r="14" spans="1:10" s="2" customFormat="1" ht="14.4" x14ac:dyDescent="0.3">
      <c r="A14" s="8"/>
      <c r="B14" s="5" t="s">
        <v>16</v>
      </c>
      <c r="C14" s="11">
        <v>140000</v>
      </c>
      <c r="D14" s="12"/>
      <c r="E14" s="27" t="s">
        <v>48</v>
      </c>
      <c r="F14" s="28">
        <v>150000</v>
      </c>
    </row>
    <row r="15" spans="1:10" ht="14.4" x14ac:dyDescent="0.3">
      <c r="A15" s="8"/>
      <c r="B15" s="5" t="s">
        <v>17</v>
      </c>
      <c r="C15" s="11">
        <v>80000</v>
      </c>
      <c r="D15" s="12">
        <v>649</v>
      </c>
      <c r="E15" s="30" t="s">
        <v>38</v>
      </c>
      <c r="F15" s="29">
        <f>F16</f>
        <v>1000</v>
      </c>
    </row>
    <row r="16" spans="1:10" ht="14.4" x14ac:dyDescent="0.3">
      <c r="A16" s="8"/>
      <c r="B16" s="5" t="s">
        <v>18</v>
      </c>
      <c r="C16" s="11">
        <v>500000</v>
      </c>
      <c r="D16" s="8"/>
      <c r="E16" s="14" t="s">
        <v>32</v>
      </c>
      <c r="F16" s="11">
        <v>1000</v>
      </c>
    </row>
    <row r="17" spans="1:7" ht="14.4" x14ac:dyDescent="0.3">
      <c r="A17" s="8">
        <v>511</v>
      </c>
      <c r="B17" s="8" t="s">
        <v>27</v>
      </c>
      <c r="C17" s="10">
        <f>SUM(C18+C19+C20+C21+C22)</f>
        <v>230000</v>
      </c>
      <c r="D17" s="8">
        <v>662</v>
      </c>
      <c r="E17" s="13" t="s">
        <v>36</v>
      </c>
      <c r="F17" s="10">
        <v>1000</v>
      </c>
    </row>
    <row r="18" spans="1:7" ht="14.4" x14ac:dyDescent="0.3">
      <c r="A18" s="5"/>
      <c r="B18" s="5" t="s">
        <v>60</v>
      </c>
      <c r="C18" s="11">
        <v>50000</v>
      </c>
      <c r="D18" s="8">
        <v>672</v>
      </c>
      <c r="E18" s="13" t="s">
        <v>37</v>
      </c>
      <c r="F18" s="10">
        <f>F19</f>
        <v>1762000</v>
      </c>
    </row>
    <row r="19" spans="1:7" ht="14.4" x14ac:dyDescent="0.3">
      <c r="A19" s="5"/>
      <c r="B19" s="5" t="s">
        <v>61</v>
      </c>
      <c r="C19" s="11">
        <v>30000</v>
      </c>
      <c r="D19" s="8"/>
      <c r="E19" s="14" t="s">
        <v>13</v>
      </c>
      <c r="F19" s="11">
        <v>1762000</v>
      </c>
    </row>
    <row r="20" spans="1:7" ht="14.4" x14ac:dyDescent="0.3">
      <c r="A20" s="8"/>
      <c r="B20" s="5" t="s">
        <v>62</v>
      </c>
      <c r="C20" s="11">
        <v>60000</v>
      </c>
      <c r="D20" s="8"/>
      <c r="E20" s="14"/>
      <c r="F20" s="11"/>
      <c r="G20" t="s">
        <v>9</v>
      </c>
    </row>
    <row r="21" spans="1:7" ht="14.4" x14ac:dyDescent="0.3">
      <c r="A21" s="8"/>
      <c r="B21" s="5" t="s">
        <v>65</v>
      </c>
      <c r="C21" s="11">
        <v>30000</v>
      </c>
      <c r="D21" s="8"/>
      <c r="E21" s="35"/>
      <c r="F21" s="31"/>
    </row>
    <row r="22" spans="1:7" s="21" customFormat="1" ht="14.4" x14ac:dyDescent="0.3">
      <c r="A22" s="8"/>
      <c r="B22" s="5" t="s">
        <v>52</v>
      </c>
      <c r="C22" s="11">
        <v>60000</v>
      </c>
      <c r="D22" s="8"/>
      <c r="E22" s="35"/>
      <c r="F22" s="32"/>
    </row>
    <row r="23" spans="1:7" s="18" customFormat="1" ht="14.4" x14ac:dyDescent="0.3">
      <c r="A23" s="8">
        <v>512</v>
      </c>
      <c r="B23" s="8" t="s">
        <v>33</v>
      </c>
      <c r="C23" s="10">
        <v>1000</v>
      </c>
      <c r="D23" s="8"/>
      <c r="E23" s="36"/>
      <c r="F23" s="31"/>
    </row>
    <row r="24" spans="1:7" ht="14.4" x14ac:dyDescent="0.3">
      <c r="A24" s="8">
        <v>518</v>
      </c>
      <c r="B24" s="8" t="s">
        <v>4</v>
      </c>
      <c r="C24" s="10">
        <f>SUM(C25:C35)</f>
        <v>586000</v>
      </c>
      <c r="D24" s="8"/>
      <c r="E24" s="36"/>
      <c r="F24" s="31"/>
    </row>
    <row r="25" spans="1:7" ht="14.4" x14ac:dyDescent="0.3">
      <c r="A25" s="8"/>
      <c r="B25" s="5" t="s">
        <v>28</v>
      </c>
      <c r="C25" s="11">
        <v>18000</v>
      </c>
      <c r="D25" s="8"/>
      <c r="E25" s="36"/>
      <c r="F25" s="36"/>
      <c r="G25" t="s">
        <v>10</v>
      </c>
    </row>
    <row r="26" spans="1:7" ht="14.4" x14ac:dyDescent="0.3">
      <c r="A26" s="8"/>
      <c r="B26" s="5" t="s">
        <v>42</v>
      </c>
      <c r="C26" s="11">
        <v>2000</v>
      </c>
      <c r="D26" s="8"/>
      <c r="E26" s="5"/>
      <c r="F26" s="5"/>
      <c r="G26" t="s">
        <v>9</v>
      </c>
    </row>
    <row r="27" spans="1:7" ht="14.4" x14ac:dyDescent="0.3">
      <c r="A27" s="8"/>
      <c r="B27" s="5" t="s">
        <v>19</v>
      </c>
      <c r="C27" s="11">
        <v>30000</v>
      </c>
      <c r="D27" s="8"/>
      <c r="E27" s="5"/>
      <c r="F27" s="5"/>
    </row>
    <row r="28" spans="1:7" s="21" customFormat="1" ht="14.4" x14ac:dyDescent="0.3">
      <c r="A28" s="8"/>
      <c r="B28" s="5" t="s">
        <v>53</v>
      </c>
      <c r="C28" s="11">
        <v>100000</v>
      </c>
      <c r="D28" s="8"/>
      <c r="E28" s="20"/>
      <c r="F28" s="5"/>
    </row>
    <row r="29" spans="1:7" ht="14.4" x14ac:dyDescent="0.3">
      <c r="A29" s="8"/>
      <c r="B29" s="5" t="s">
        <v>20</v>
      </c>
      <c r="C29" s="11">
        <v>18000</v>
      </c>
      <c r="D29" s="8"/>
      <c r="E29" s="5"/>
      <c r="F29" s="5"/>
      <c r="G29" t="s">
        <v>9</v>
      </c>
    </row>
    <row r="30" spans="1:7" s="19" customFormat="1" ht="14.4" x14ac:dyDescent="0.3">
      <c r="A30" s="8"/>
      <c r="B30" s="5" t="s">
        <v>43</v>
      </c>
      <c r="C30" s="11">
        <v>8000</v>
      </c>
      <c r="D30" s="8"/>
      <c r="E30" s="5"/>
      <c r="F30" s="5"/>
    </row>
    <row r="31" spans="1:7" ht="14.4" x14ac:dyDescent="0.3">
      <c r="A31" s="8"/>
      <c r="B31" s="5" t="s">
        <v>22</v>
      </c>
      <c r="C31" s="11">
        <v>30000</v>
      </c>
      <c r="D31" s="5"/>
      <c r="E31" s="5"/>
      <c r="F31" s="5"/>
    </row>
    <row r="32" spans="1:7" s="19" customFormat="1" ht="14.4" x14ac:dyDescent="0.3">
      <c r="A32" s="8"/>
      <c r="B32" s="5" t="s">
        <v>50</v>
      </c>
      <c r="C32" s="11">
        <v>40000</v>
      </c>
      <c r="D32" s="8"/>
      <c r="E32" s="5"/>
      <c r="F32" s="5"/>
    </row>
    <row r="33" spans="1:7" s="2" customFormat="1" ht="14.4" x14ac:dyDescent="0.3">
      <c r="A33" s="8"/>
      <c r="B33" s="5" t="s">
        <v>21</v>
      </c>
      <c r="C33" s="11">
        <v>120000</v>
      </c>
      <c r="D33" s="8"/>
      <c r="E33" s="5"/>
      <c r="F33" s="5"/>
    </row>
    <row r="34" spans="1:7" s="2" customFormat="1" ht="14.4" x14ac:dyDescent="0.3">
      <c r="A34" s="8"/>
      <c r="B34" s="5" t="s">
        <v>54</v>
      </c>
      <c r="C34" s="11">
        <v>165000</v>
      </c>
      <c r="D34" s="8"/>
      <c r="E34" s="5"/>
      <c r="F34" s="5"/>
    </row>
    <row r="35" spans="1:7" s="21" customFormat="1" ht="14.4" x14ac:dyDescent="0.3">
      <c r="A35" s="2"/>
      <c r="B35" s="37" t="s">
        <v>64</v>
      </c>
      <c r="C35" s="38">
        <v>55000</v>
      </c>
      <c r="D35" s="8"/>
      <c r="E35" s="5"/>
      <c r="F35" s="5"/>
    </row>
    <row r="36" spans="1:7" s="19" customFormat="1" ht="14.4" x14ac:dyDescent="0.3">
      <c r="A36" s="8">
        <v>521</v>
      </c>
      <c r="B36" s="8" t="s">
        <v>12</v>
      </c>
      <c r="C36" s="10">
        <f>SUM(C37)</f>
        <v>0</v>
      </c>
      <c r="D36" s="8"/>
      <c r="E36" s="5"/>
      <c r="F36" s="5"/>
    </row>
    <row r="37" spans="1:7" s="21" customFormat="1" ht="14.4" x14ac:dyDescent="0.3">
      <c r="A37" s="5"/>
      <c r="B37" s="5" t="s">
        <v>70</v>
      </c>
      <c r="C37" s="11">
        <v>0</v>
      </c>
      <c r="D37" s="8"/>
      <c r="E37" s="5"/>
      <c r="F37" s="5"/>
    </row>
    <row r="38" spans="1:7" s="21" customFormat="1" ht="14.4" x14ac:dyDescent="0.3">
      <c r="A38" s="8">
        <v>524</v>
      </c>
      <c r="B38" s="8" t="s">
        <v>51</v>
      </c>
      <c r="C38" s="10">
        <v>0</v>
      </c>
      <c r="D38" s="8"/>
      <c r="E38" s="5"/>
      <c r="F38" s="5"/>
    </row>
    <row r="39" spans="1:7" s="2" customFormat="1" ht="14.4" x14ac:dyDescent="0.3">
      <c r="A39" s="8">
        <v>525</v>
      </c>
      <c r="B39" s="8" t="s">
        <v>34</v>
      </c>
      <c r="C39" s="10">
        <v>0</v>
      </c>
      <c r="D39" s="8"/>
      <c r="E39" s="5"/>
      <c r="F39" s="5"/>
    </row>
    <row r="40" spans="1:7" ht="14.4" x14ac:dyDescent="0.3">
      <c r="A40" s="8">
        <v>527</v>
      </c>
      <c r="B40" s="8" t="s">
        <v>29</v>
      </c>
      <c r="C40" s="10">
        <f>C41+C42+C43+C44</f>
        <v>53000</v>
      </c>
      <c r="D40" s="8"/>
      <c r="E40" s="5"/>
      <c r="F40" s="5"/>
    </row>
    <row r="41" spans="1:7" s="2" customFormat="1" ht="14.4" x14ac:dyDescent="0.3">
      <c r="A41" s="8"/>
      <c r="B41" s="5" t="s">
        <v>30</v>
      </c>
      <c r="C41" s="22">
        <v>10000</v>
      </c>
      <c r="D41" s="5"/>
      <c r="E41" s="5"/>
      <c r="F41" s="5"/>
    </row>
    <row r="42" spans="1:7" s="2" customFormat="1" ht="14.4" x14ac:dyDescent="0.3">
      <c r="A42" s="8"/>
      <c r="B42" s="5" t="s">
        <v>44</v>
      </c>
      <c r="C42" s="22">
        <v>3000</v>
      </c>
      <c r="D42" s="8"/>
      <c r="E42" s="5"/>
      <c r="F42" s="5"/>
      <c r="G42" s="34"/>
    </row>
    <row r="43" spans="1:7" ht="14.4" x14ac:dyDescent="0.3">
      <c r="A43" s="8"/>
      <c r="B43" s="5" t="s">
        <v>45</v>
      </c>
      <c r="C43" s="11">
        <v>20000</v>
      </c>
      <c r="D43" s="8"/>
      <c r="E43" s="33"/>
      <c r="F43" s="33"/>
      <c r="G43" s="34"/>
    </row>
    <row r="44" spans="1:7" ht="14.4" x14ac:dyDescent="0.3">
      <c r="A44" s="8"/>
      <c r="B44" s="5" t="s">
        <v>49</v>
      </c>
      <c r="C44" s="11">
        <v>20000</v>
      </c>
      <c r="D44" s="8"/>
      <c r="E44" s="33"/>
      <c r="F44" s="33"/>
    </row>
    <row r="45" spans="1:7" ht="14.4" x14ac:dyDescent="0.3">
      <c r="A45" s="8">
        <v>549</v>
      </c>
      <c r="B45" s="8" t="s">
        <v>56</v>
      </c>
      <c r="C45" s="10">
        <f>SUM(C46+C47)</f>
        <v>10000</v>
      </c>
      <c r="D45" s="8"/>
      <c r="E45" s="5"/>
      <c r="F45" s="5"/>
    </row>
    <row r="46" spans="1:7" ht="14.4" x14ac:dyDescent="0.3">
      <c r="A46" s="5"/>
      <c r="B46" s="5" t="s">
        <v>55</v>
      </c>
      <c r="C46" s="11">
        <v>10000</v>
      </c>
      <c r="D46" s="8"/>
      <c r="E46" s="5"/>
      <c r="F46" s="5"/>
    </row>
    <row r="47" spans="1:7" ht="14.4" x14ac:dyDescent="0.3">
      <c r="A47" s="5"/>
      <c r="B47" s="23" t="s">
        <v>68</v>
      </c>
      <c r="C47" s="11">
        <v>0</v>
      </c>
      <c r="D47" s="8"/>
      <c r="E47" s="5"/>
      <c r="F47" s="5"/>
    </row>
    <row r="48" spans="1:7" s="18" customFormat="1" ht="14.4" x14ac:dyDescent="0.3">
      <c r="A48" s="8">
        <v>551</v>
      </c>
      <c r="B48" s="8" t="s">
        <v>5</v>
      </c>
      <c r="C48" s="10">
        <f>C49+C50</f>
        <v>282000</v>
      </c>
      <c r="D48" s="8"/>
      <c r="E48" s="5"/>
      <c r="F48" s="5"/>
    </row>
    <row r="49" spans="1:7" s="19" customFormat="1" ht="14.4" x14ac:dyDescent="0.3">
      <c r="A49" s="8"/>
      <c r="B49" s="5" t="s">
        <v>46</v>
      </c>
      <c r="C49" s="11">
        <v>60000</v>
      </c>
      <c r="D49" s="8"/>
      <c r="E49" s="5"/>
      <c r="F49" s="5"/>
      <c r="G49" s="18"/>
    </row>
    <row r="50" spans="1:7" s="18" customFormat="1" ht="14.4" x14ac:dyDescent="0.3">
      <c r="A50" s="5"/>
      <c r="B50" s="5" t="s">
        <v>57</v>
      </c>
      <c r="C50" s="11">
        <v>222000</v>
      </c>
      <c r="D50" s="8"/>
      <c r="E50" s="5"/>
      <c r="F50" s="5"/>
      <c r="G50" s="19"/>
    </row>
    <row r="51" spans="1:7" s="18" customFormat="1" ht="14.4" x14ac:dyDescent="0.3">
      <c r="A51" s="8">
        <v>558</v>
      </c>
      <c r="B51" s="8" t="s">
        <v>31</v>
      </c>
      <c r="C51" s="10">
        <f>SUM(C53+C52+C55+C54)</f>
        <v>250000</v>
      </c>
      <c r="D51" s="8"/>
      <c r="E51" s="5"/>
      <c r="F51" s="5"/>
    </row>
    <row r="52" spans="1:7" s="18" customFormat="1" ht="14.4" x14ac:dyDescent="0.3">
      <c r="A52" s="8"/>
      <c r="B52" s="5" t="s">
        <v>67</v>
      </c>
      <c r="C52" s="11">
        <v>80000</v>
      </c>
      <c r="D52" s="8"/>
      <c r="E52" s="5"/>
      <c r="F52" s="5"/>
    </row>
    <row r="53" spans="1:7" ht="14.4" x14ac:dyDescent="0.3">
      <c r="A53" s="8"/>
      <c r="B53" s="33" t="s">
        <v>66</v>
      </c>
      <c r="C53" s="11">
        <v>20000</v>
      </c>
      <c r="D53" s="8"/>
      <c r="E53" s="5"/>
      <c r="F53" s="5"/>
      <c r="G53" s="18"/>
    </row>
    <row r="54" spans="1:7" ht="14.4" x14ac:dyDescent="0.3">
      <c r="A54" s="8"/>
      <c r="B54" s="5" t="s">
        <v>58</v>
      </c>
      <c r="C54" s="11">
        <v>50000</v>
      </c>
      <c r="D54" s="8"/>
      <c r="E54" s="5"/>
      <c r="F54" s="5"/>
    </row>
    <row r="55" spans="1:7" ht="14.4" x14ac:dyDescent="0.3">
      <c r="A55" s="8"/>
      <c r="B55" s="5" t="s">
        <v>59</v>
      </c>
      <c r="C55" s="11">
        <v>100000</v>
      </c>
      <c r="D55" s="8"/>
      <c r="E55" s="5"/>
      <c r="F55" s="5"/>
    </row>
    <row r="56" spans="1:7" ht="14.4" x14ac:dyDescent="0.3">
      <c r="A56" s="8"/>
      <c r="B56" s="5"/>
      <c r="C56" s="11"/>
      <c r="D56" s="8"/>
      <c r="E56" s="5"/>
      <c r="F56" s="5"/>
    </row>
    <row r="57" spans="1:7" ht="14.4" x14ac:dyDescent="0.3">
      <c r="A57" s="8"/>
      <c r="B57" s="8" t="s">
        <v>6</v>
      </c>
      <c r="C57" s="24">
        <f>C7+C13+C17+C23+C24+C36+C38+C39+C40+C45+C48+C51</f>
        <v>3294000</v>
      </c>
      <c r="D57" s="8"/>
      <c r="E57" s="8" t="s">
        <v>11</v>
      </c>
      <c r="F57" s="25">
        <f>F7+F10+F12+F15+F17+F18</f>
        <v>3294000</v>
      </c>
    </row>
    <row r="58" spans="1:7" ht="14.4" x14ac:dyDescent="0.3">
      <c r="A58" s="4"/>
      <c r="B58" s="15"/>
      <c r="C58" s="16"/>
      <c r="D58" s="15"/>
      <c r="E58" s="4"/>
      <c r="F58" s="4"/>
    </row>
    <row r="59" spans="1:7" ht="14.4" x14ac:dyDescent="0.3">
      <c r="A59" s="4"/>
      <c r="B59" s="17" t="s">
        <v>73</v>
      </c>
      <c r="C59" s="15"/>
      <c r="D59" s="15"/>
      <c r="E59" s="15"/>
      <c r="F59" s="4"/>
    </row>
    <row r="60" spans="1:7" ht="14.4" x14ac:dyDescent="0.3">
      <c r="A60" s="4"/>
      <c r="B60" s="4"/>
      <c r="C60" s="4"/>
      <c r="D60" s="15"/>
      <c r="E60" s="4"/>
      <c r="F60" s="4"/>
    </row>
    <row r="61" spans="1:7" ht="14.4" x14ac:dyDescent="0.3">
      <c r="A61" s="4"/>
      <c r="B61" s="4"/>
      <c r="C61" s="4"/>
      <c r="D61" s="15"/>
      <c r="E61" s="4"/>
      <c r="F61" s="15"/>
    </row>
    <row r="62" spans="1:7" ht="14.4" x14ac:dyDescent="0.3">
      <c r="A62" s="4"/>
      <c r="B62" s="4"/>
      <c r="C62" s="4"/>
      <c r="D62" s="15"/>
      <c r="E62" s="4"/>
      <c r="F62" s="4"/>
    </row>
    <row r="63" spans="1:7" ht="14.4" x14ac:dyDescent="0.3">
      <c r="A63" s="2"/>
      <c r="B63" s="2"/>
      <c r="C63" s="2"/>
      <c r="D63" s="15"/>
      <c r="E63" s="2"/>
      <c r="F63" s="2"/>
    </row>
    <row r="64" spans="1:7" ht="14.4" x14ac:dyDescent="0.3">
      <c r="D64" s="15"/>
    </row>
    <row r="65" spans="4:4" ht="14.4" x14ac:dyDescent="0.3">
      <c r="D65" s="15"/>
    </row>
    <row r="66" spans="4:4" ht="14.4" x14ac:dyDescent="0.3">
      <c r="D66" s="15"/>
    </row>
    <row r="67" spans="4:4" ht="14.4" x14ac:dyDescent="0.3">
      <c r="D67" s="15"/>
    </row>
    <row r="68" spans="4:4" ht="14.4" x14ac:dyDescent="0.3">
      <c r="D68" s="15"/>
    </row>
    <row r="69" spans="4:4" ht="14.4" x14ac:dyDescent="0.3">
      <c r="D69" s="15"/>
    </row>
    <row r="70" spans="4:4" ht="14.4" x14ac:dyDescent="0.3">
      <c r="D70" s="15"/>
    </row>
    <row r="71" spans="4:4" ht="14.4" x14ac:dyDescent="0.3">
      <c r="D71" s="15"/>
    </row>
    <row r="72" spans="4:4" ht="14.4" x14ac:dyDescent="0.3">
      <c r="D72" s="4"/>
    </row>
    <row r="73" spans="4:4" ht="14.4" x14ac:dyDescent="0.3">
      <c r="D73" s="4"/>
    </row>
    <row r="74" spans="4:4" x14ac:dyDescent="0.25">
      <c r="D74" s="2"/>
    </row>
  </sheetData>
  <mergeCells count="3">
    <mergeCell ref="B1:F1"/>
    <mergeCell ref="A2:F2"/>
    <mergeCell ref="A3:F3"/>
  </mergeCells>
  <phoneticPr fontId="1" type="noConversion"/>
  <pageMargins left="0.39370078740157483" right="0.19685039370078741" top="0.98425196850393704" bottom="0.98425196850393704" header="0.51181102362204722" footer="0.51181102362204722"/>
  <pageSetup paperSize="9" orientation="portrait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2" x14ac:dyDescent="0.25"/>
  <sheetData/>
  <phoneticPr fontId="1" type="noConversion"/>
  <pageMargins left="0.78740157499999996" right="0.78740157499999996" top="0.984251969" bottom="0.984251969" header="0.4921259845" footer="0.4921259845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w m o n V 7 p Q J 4 i k A A A A 9 g A A A B I A H A B D b 2 5 m a W c v U G F j a 2 F n Z S 5 4 b W w g o h g A K K A U A A A A A A A A A A A A A A A A A A A A A A A A A A A A h Y + x D o I w G I R f h X S n f 6 m L I T 9 1 Y J X E x M Q Y t 6 Z U a I R i a L G 8 m 4 O P 5 C u I U d T N 8 e 6 + S + 7 u 1 x u u x r a J L r p 3 p r M Z S S g j k b a q K 4 2 t M j L 4 Y 7 w k K 4 E b q U 6 y 0 t E E W 5 e O z m S k 9 v 6 c A o Q Q a F j Q r q + A M 5 b A v l h v V a 1 b G R v r v L R K k 0 + r / N 8 i A n e v M Y L T h D P K O a c M Y T a x M P Y L 8 G n v M / 0 x M R 8 a P / R a K B f n B 4 R Z I r w / i A d Q S w M E F A A C A A g A w m o n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M J q J 1 c o i k e 4 D g A A A B E A A A A T A B w A R m 9 y b X V s Y X M v U 2 V j d G l v b j E u b S C i G A A o o B Q A A A A A A A A A A A A A A A A A A A A A A A A A A A A r T k 0 u y c z P U w i G 0 I b W A F B L A Q I t A B Q A A g A I A M J q J 1 e 6 U C e I p A A A A P Y A A A A S A A A A A A A A A A A A A A A A A A A A A A B D b 2 5 m a W c v U G F j a 2 F n Z S 5 4 b W x Q S w E C L Q A U A A I A C A D C a i d X D 8 r p q 6 Q A A A D p A A A A E w A A A A A A A A A A A A A A A A D w A A A A W 0 N v b n R l b n R f V H l w Z X N d L n h t b F B L A Q I t A B Q A A g A I A M J q J 1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C Y B A A A B A A A A 0 I y d 3 w E V 0 R G M e g D A T 8 K X 6 w E A A A A 0 U Z w n a y U r Q b q s S C c 6 F n 6 m A A A A A A I A A A A A A B B m A A A A A Q A A I A A A A K 3 P V y u 7 V + N x I 7 R m D 4 f n T V X T G v 9 l v X v 0 K 1 o u w K O 4 I R U p A A A A A A 6 A A A A A A g A A I A A A A P s R b I F i 5 B m l a e G x e s 0 6 / c n x x q A n c r q x s N y 6 C 5 y e 4 3 N M U A A A A O C d t H j 8 2 u / Y t V n x x 0 / K S N K P 4 f 6 b B d o c n l P z u E E M W l N 5 K Y 3 6 l v G A m n n + C a D F z c R 0 N h y 5 w h M O V n c A r K X 6 6 G G u u l 6 U t F Z d m U E V 9 q q u 7 D K + z d T s Q A A A A M H O U U N C a r k d 1 + e e 7 X y n g X 2 4 4 d k 0 9 w T V C 8 x Q o q H F O / 8 T t o a e n w + z e n W Y 5 4 T d j c l L 8 H I Q 7 U H A R w R e D B K o 6 J k l 1 Z k = < / D a t a M a s h u p > 
</file>

<file path=customXml/itemProps1.xml><?xml version="1.0" encoding="utf-8"?>
<ds:datastoreItem xmlns:ds="http://schemas.openxmlformats.org/officeDocument/2006/customXml" ds:itemID="{4F4B6431-AEC1-42F3-B145-EC3927FB7086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Listy</vt:lpstr>
      </vt:variant>
      <vt:variant>
        <vt:i4>3</vt:i4>
      </vt:variant>
    </vt:vector>
  </HeadingPairs>
  <TitlesOfParts>
    <vt:vector size="3" baseType="lpstr">
      <vt:lpstr>List1</vt:lpstr>
      <vt:lpstr>List2</vt:lpstr>
      <vt:lpstr>List3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Giblovi</dc:creator>
  <cp:lastModifiedBy>MŠ Řezáčova</cp:lastModifiedBy>
  <cp:lastPrinted>2024-09-24T16:10:32Z</cp:lastPrinted>
  <dcterms:created xsi:type="dcterms:W3CDTF">2004-09-03T13:00:27Z</dcterms:created>
  <dcterms:modified xsi:type="dcterms:W3CDTF">2024-11-28T07:04:11Z</dcterms:modified>
</cp:coreProperties>
</file>